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říprava\Zelenkov\č. 771 -UK-FF-OSBI-Infra na Filozofické fakultě-stavební práce\REALIZACE\8. ZMĚNOVÉ LISTY\ZL Č.1\k zaslání\"/>
    </mc:Choice>
  </mc:AlternateContent>
  <xr:revisionPtr revIDLastSave="0" documentId="8_{8DB0F78F-827C-459E-A19E-8E3783AA9126}" xr6:coauthVersionLast="47" xr6:coauthVersionMax="47" xr10:uidLastSave="{00000000-0000-0000-0000-000000000000}"/>
  <bookViews>
    <workbookView xWindow="28680" yWindow="-120" windowWidth="38640" windowHeight="21240" xr2:uid="{AF38E649-CCE8-4BE6-8086-4582F91B1B89}"/>
  </bookViews>
  <sheets>
    <sheet name="SIL - 5.NP" sheetId="1" r:id="rId1"/>
  </sheets>
  <externalReferences>
    <externalReference r:id="rId2"/>
    <externalReference r:id="rId3"/>
    <externalReference r:id="rId4"/>
  </externalReferences>
  <definedNames>
    <definedName name="AL_obvodový_plášť">'[1]SO 11.1A Výkaz výměr'!#REF!</definedName>
    <definedName name="cisloobjektu">'[2]Krycí list'!$A$4</definedName>
    <definedName name="cislostavby">'[2]Krycí list'!$A$6</definedName>
    <definedName name="Dil">[3]Rekapitulace!#REF!</definedName>
    <definedName name="Dodavka">[3]Rekapitulace!#REF!</definedName>
    <definedName name="Dodavka0">'[3]1.NP'!#REF!</definedName>
    <definedName name="HSV">[3]Rekapitulace!#REF!</definedName>
    <definedName name="HSV0">'[3]1.NP'!#REF!</definedName>
    <definedName name="HZS">[3]Rekapitulace!#REF!</definedName>
    <definedName name="HZS0">'[3]1.NP'!#REF!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ruhlářské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Mont">[3]Rekapitulace!#REF!</definedName>
    <definedName name="Montaz0">'[3]1.NP'!#REF!</definedName>
    <definedName name="NazevDilu">[3]Rekapitulace!#REF!</definedName>
    <definedName name="nazevobjektu">'[2]Krycí list'!$C$4</definedName>
    <definedName name="nazevstavby">'[2]Krycí list'!$C$6</definedName>
    <definedName name="Obklady_keramické">'[1]SO 11.1A Výkaz výměr'!#REF!</definedName>
    <definedName name="Podhledy">'[1]SO 11.1A Výkaz výměr'!#REF!</definedName>
    <definedName name="PSV">[3]Rekapitulace!#REF!</definedName>
    <definedName name="PSV0">'[3]1.NP'!#REF!</definedName>
    <definedName name="REKAPITULACE">'[1]SO 11.1A Výkaz výměr'!#REF!</definedName>
    <definedName name="Sádrokartonové_konstrukce">'[1]SO 11.1A Výkaz výměr'!#REF!</definedName>
    <definedName name="Typ">'[3]1.NP'!#REF!</definedName>
    <definedName name="VRN">[3]Rekapitulace!#REF!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7" i="1" s="1"/>
  <c r="F11" i="1"/>
  <c r="F12" i="1"/>
  <c r="E51" i="1" s="1"/>
  <c r="F51" i="1" s="1"/>
  <c r="F13" i="1"/>
  <c r="F16" i="1"/>
  <c r="E49" i="1" s="1"/>
  <c r="F49" i="1" s="1"/>
  <c r="F48" i="1" s="1"/>
  <c r="F17" i="1"/>
  <c r="F18" i="1"/>
  <c r="F21" i="1"/>
  <c r="F22" i="1"/>
  <c r="F23" i="1"/>
  <c r="F24" i="1"/>
  <c r="F27" i="1"/>
  <c r="F28" i="1"/>
  <c r="F29" i="1"/>
  <c r="F30" i="1"/>
  <c r="F31" i="1"/>
  <c r="F32" i="1"/>
  <c r="F33" i="1"/>
  <c r="F36" i="1"/>
  <c r="F37" i="1"/>
  <c r="F38" i="1"/>
  <c r="F39" i="1"/>
  <c r="F42" i="1"/>
  <c r="F43" i="1"/>
  <c r="F44" i="1"/>
  <c r="F45" i="1"/>
  <c r="F50" i="1"/>
  <c r="F53" i="1"/>
  <c r="F54" i="1"/>
  <c r="F55" i="1"/>
  <c r="F58" i="1" s="1"/>
</calcChain>
</file>

<file path=xl/sharedStrings.xml><?xml version="1.0" encoding="utf-8"?>
<sst xmlns="http://schemas.openxmlformats.org/spreadsheetml/2006/main" count="116" uniqueCount="40">
  <si>
    <t>Celkem</t>
  </si>
  <si>
    <t>SoD</t>
  </si>
  <si>
    <t>kpl</t>
  </si>
  <si>
    <t>Zařízení staveniště, 0,5% ze souhrnu rozpočtového nákladu</t>
  </si>
  <si>
    <t>Dokumentace skutečného provedení</t>
  </si>
  <si>
    <t>Doprava</t>
  </si>
  <si>
    <t>sada</t>
  </si>
  <si>
    <t>Přesun materiálu, 0,5% z dodávky</t>
  </si>
  <si>
    <t>Energie, 0,5% z montážních prací</t>
  </si>
  <si>
    <t>Odvoz a likvidace odpadu 0,5% z dodávky</t>
  </si>
  <si>
    <t>Podružné rozpočtové náklady</t>
  </si>
  <si>
    <t>ks</t>
  </si>
  <si>
    <t>krabice KP 67/2</t>
  </si>
  <si>
    <t>Rámeček bílý - dvojnásobný</t>
  </si>
  <si>
    <t>Zásuvka 230V/16A, bílá, IP 20</t>
  </si>
  <si>
    <t>m</t>
  </si>
  <si>
    <t>CYKY 3Jx2,5</t>
  </si>
  <si>
    <t>místnost č.409 zásuvka pro projektor</t>
  </si>
  <si>
    <t>místnost č.408 zásuvka pro projektor</t>
  </si>
  <si>
    <t>Vypínač č.6 + 6, barva bílá (jednotný design se zásuvkami 230V)</t>
  </si>
  <si>
    <t>Vypínač č.6 - schodišťový, barva bílá (jednotný design se zásuvkami 230V)</t>
  </si>
  <si>
    <t>Vypínač č.5 - barva bílá (jednotný design se zásuvkami 230V)</t>
  </si>
  <si>
    <t>Vypínač č.1 - barva bílá (jednotný design se zásuvkami 230V)</t>
  </si>
  <si>
    <t>místnost č.408 úprava vývodů v katedře</t>
  </si>
  <si>
    <t>CYKY 3Jx1,5</t>
  </si>
  <si>
    <t>místnost č.404b, č.406, č. 407 vývod SV do kuch. Linky</t>
  </si>
  <si>
    <t>místnost č.405 sv piáno</t>
  </si>
  <si>
    <t>místnost č.405 a č.409</t>
  </si>
  <si>
    <t>Přístroje a zařízení</t>
  </si>
  <si>
    <t>Cenová soustava/
 Zdroj položky</t>
  </si>
  <si>
    <t>Cena Celkem</t>
  </si>
  <si>
    <t>Cena JM</t>
  </si>
  <si>
    <t>MJ</t>
  </si>
  <si>
    <t>Počet</t>
  </si>
  <si>
    <t>Popis položky</t>
  </si>
  <si>
    <t>Číslo položky</t>
  </si>
  <si>
    <t>Blok rekonstruovaných místností - m.č. 403, 404A, 404B, 404C, 405, 406, 407, 408, 409</t>
  </si>
  <si>
    <t>Místnost číslo</t>
  </si>
  <si>
    <t>D.1.4.6 - Silnoproud</t>
  </si>
  <si>
    <t>REKONSTRUKCE POSLUCHÁREN - FILOZOFICKÁ FAKULTA UNIVERZITY KARLOVY, NÁM. JANA PALACHA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</si>
</sst>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1"/>
    </font>
    <font>
      <b/>
      <sz val="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/>
    <xf numFmtId="0" fontId="1" fillId="0" borderId="0"/>
    <xf numFmtId="0" fontId="6" fillId="0" borderId="0"/>
    <xf numFmtId="0" fontId="10" fillId="0" borderId="0"/>
    <xf numFmtId="0" fontId="2" fillId="0" borderId="0"/>
  </cellStyleXfs>
  <cellXfs count="61">
    <xf numFmtId="0" fontId="0" fillId="0" borderId="0" xfId="0"/>
    <xf numFmtId="0" fontId="2" fillId="0" borderId="0" xfId="1" applyAlignment="1" applyProtection="1">
      <alignment horizontal="left" vertical="top"/>
    </xf>
    <xf numFmtId="0" fontId="2" fillId="0" borderId="0" xfId="1" applyAlignment="1" applyProtection="1">
      <alignment horizontal="right" vertical="center"/>
    </xf>
    <xf numFmtId="0" fontId="2" fillId="0" borderId="0" xfId="1" applyAlignment="1" applyProtection="1">
      <alignment horizontal="center" vertical="center"/>
    </xf>
    <xf numFmtId="0" fontId="2" fillId="0" borderId="0" xfId="1" applyAlignment="1" applyProtection="1">
      <alignment vertical="top" wrapText="1"/>
    </xf>
    <xf numFmtId="0" fontId="2" fillId="0" borderId="0" xfId="1" applyAlignment="1" applyProtection="1">
      <alignment horizontal="center" vertical="top"/>
    </xf>
    <xf numFmtId="7" fontId="2" fillId="0" borderId="0" xfId="1" applyNumberFormat="1" applyAlignment="1" applyProtection="1">
      <alignment horizontal="right" vertical="center"/>
    </xf>
    <xf numFmtId="5" fontId="3" fillId="0" borderId="0" xfId="1" applyNumberFormat="1" applyFont="1" applyAlignment="1" applyProtection="1">
      <alignment horizontal="right" vertical="top"/>
    </xf>
    <xf numFmtId="7" fontId="2" fillId="0" borderId="0" xfId="1" applyNumberFormat="1" applyAlignment="1" applyProtection="1">
      <alignment horizontal="right" vertical="top"/>
    </xf>
    <xf numFmtId="7" fontId="2" fillId="0" borderId="0" xfId="1" applyNumberFormat="1" applyAlignment="1" applyProtection="1">
      <alignment horizontal="left" vertical="top"/>
    </xf>
    <xf numFmtId="7" fontId="3" fillId="2" borderId="0" xfId="1" applyNumberFormat="1" applyFont="1" applyFill="1" applyAlignment="1" applyProtection="1">
      <alignment horizontal="left" vertical="top"/>
    </xf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horizontal="left" vertical="top"/>
    </xf>
    <xf numFmtId="0" fontId="4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center" vertical="top"/>
    </xf>
    <xf numFmtId="4" fontId="7" fillId="0" borderId="1" xfId="2" applyNumberFormat="1" applyFont="1" applyBorder="1" applyAlignment="1">
      <alignment horizontal="center" vertical="top"/>
    </xf>
    <xf numFmtId="7" fontId="8" fillId="0" borderId="2" xfId="1" applyNumberFormat="1" applyFont="1" applyBorder="1" applyAlignment="1" applyProtection="1">
      <alignment horizontal="right" vertical="center"/>
    </xf>
    <xf numFmtId="164" fontId="2" fillId="0" borderId="2" xfId="1" applyNumberFormat="1" applyBorder="1" applyAlignment="1" applyProtection="1">
      <alignment horizontal="right" vertical="center"/>
    </xf>
    <xf numFmtId="0" fontId="4" fillId="0" borderId="2" xfId="1" applyFont="1" applyBorder="1" applyAlignment="1" applyProtection="1">
      <alignment horizontal="center" vertical="center"/>
    </xf>
    <xf numFmtId="37" fontId="4" fillId="0" borderId="2" xfId="1" applyNumberFormat="1" applyFont="1" applyBorder="1" applyAlignment="1" applyProtection="1">
      <alignment horizontal="center" vertical="center"/>
    </xf>
    <xf numFmtId="0" fontId="8" fillId="0" borderId="2" xfId="1" applyFont="1" applyBorder="1" applyAlignment="1" applyProtection="1">
      <alignment horizontal="left" vertical="center" wrapText="1"/>
    </xf>
    <xf numFmtId="0" fontId="5" fillId="0" borderId="2" xfId="1" applyFont="1" applyBorder="1" applyAlignment="1" applyProtection="1">
      <alignment horizontal="center" vertical="center"/>
    </xf>
    <xf numFmtId="4" fontId="7" fillId="0" borderId="3" xfId="2" applyNumberFormat="1" applyFont="1" applyBorder="1" applyAlignment="1">
      <alignment horizontal="center" vertical="top"/>
    </xf>
    <xf numFmtId="0" fontId="8" fillId="0" borderId="2" xfId="1" applyFont="1" applyBorder="1" applyAlignment="1" applyProtection="1">
      <alignment vertical="center" wrapText="1"/>
    </xf>
    <xf numFmtId="0" fontId="2" fillId="0" borderId="3" xfId="1" applyBorder="1" applyAlignment="1" applyProtection="1">
      <alignment horizontal="left" vertical="top"/>
    </xf>
    <xf numFmtId="7" fontId="4" fillId="0" borderId="2" xfId="1" applyNumberFormat="1" applyFont="1" applyBorder="1" applyAlignment="1" applyProtection="1">
      <alignment horizontal="right" vertical="center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2" xfId="1" applyFont="1" applyBorder="1" applyAlignment="1" applyProtection="1">
      <alignment horizontal="center" vertical="top"/>
    </xf>
    <xf numFmtId="0" fontId="4" fillId="0" borderId="2" xfId="3" applyFont="1" applyBorder="1" applyAlignment="1">
      <alignment horizontal="left" wrapText="1"/>
    </xf>
    <xf numFmtId="0" fontId="4" fillId="0" borderId="2" xfId="1" applyFont="1" applyBorder="1" applyAlignment="1" applyProtection="1">
      <alignment vertical="center" wrapText="1"/>
    </xf>
    <xf numFmtId="0" fontId="4" fillId="0" borderId="0" xfId="1" applyFont="1" applyAlignment="1" applyProtection="1">
      <alignment horizontal="left" vertical="center"/>
    </xf>
    <xf numFmtId="0" fontId="4" fillId="0" borderId="3" xfId="1" applyFont="1" applyBorder="1" applyAlignment="1" applyProtection="1">
      <alignment horizontal="left" vertical="center"/>
    </xf>
    <xf numFmtId="0" fontId="9" fillId="0" borderId="2" xfId="4" applyFont="1" applyBorder="1" applyAlignment="1">
      <alignment wrapText="1"/>
    </xf>
    <xf numFmtId="7" fontId="4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37" fontId="4" fillId="0" borderId="2" xfId="0" applyNumberFormat="1" applyFont="1" applyBorder="1" applyAlignment="1">
      <alignment horizontal="center" vertical="center"/>
    </xf>
    <xf numFmtId="0" fontId="6" fillId="0" borderId="2" xfId="4" applyBorder="1" applyAlignment="1">
      <alignment wrapText="1"/>
    </xf>
    <xf numFmtId="0" fontId="11" fillId="0" borderId="2" xfId="5" applyFont="1" applyBorder="1" applyAlignment="1">
      <alignment horizontal="right"/>
    </xf>
    <xf numFmtId="0" fontId="2" fillId="0" borderId="2" xfId="6" applyBorder="1"/>
    <xf numFmtId="0" fontId="3" fillId="0" borderId="2" xfId="6" applyFont="1" applyBorder="1"/>
    <xf numFmtId="0" fontId="2" fillId="0" borderId="2" xfId="0" applyFont="1" applyBorder="1"/>
    <xf numFmtId="0" fontId="8" fillId="0" borderId="0" xfId="1" applyFont="1" applyAlignment="1" applyProtection="1">
      <alignment horizontal="left" vertical="center"/>
    </xf>
    <xf numFmtId="0" fontId="6" fillId="0" borderId="4" xfId="2" applyBorder="1" applyAlignment="1">
      <alignment horizontal="center" vertical="top"/>
    </xf>
    <xf numFmtId="0" fontId="3" fillId="0" borderId="0" xfId="1" applyFont="1" applyAlignment="1" applyProtection="1">
      <alignment horizontal="left" vertical="center"/>
    </xf>
    <xf numFmtId="49" fontId="12" fillId="0" borderId="2" xfId="2" applyNumberFormat="1" applyFont="1" applyBorder="1" applyAlignment="1">
      <alignment horizontal="center" vertical="center" wrapText="1"/>
    </xf>
    <xf numFmtId="0" fontId="13" fillId="0" borderId="2" xfId="5" applyFont="1" applyBorder="1" applyAlignment="1">
      <alignment horizontal="right"/>
    </xf>
    <xf numFmtId="0" fontId="13" fillId="0" borderId="2" xfId="5" applyFont="1" applyBorder="1" applyAlignment="1">
      <alignment horizontal="center"/>
    </xf>
    <xf numFmtId="0" fontId="13" fillId="0" borderId="2" xfId="5" applyFont="1" applyBorder="1" applyAlignment="1">
      <alignment horizontal="center" vertical="center"/>
    </xf>
    <xf numFmtId="0" fontId="13" fillId="0" borderId="2" xfId="5" applyFont="1" applyBorder="1" applyAlignment="1">
      <alignment horizontal="left"/>
    </xf>
    <xf numFmtId="164" fontId="5" fillId="0" borderId="2" xfId="1" applyNumberFormat="1" applyFont="1" applyBorder="1" applyAlignment="1" applyProtection="1">
      <alignment horizontal="right" vertical="center"/>
    </xf>
    <xf numFmtId="0" fontId="14" fillId="0" borderId="0" xfId="1" applyFont="1" applyAlignment="1" applyProtection="1">
      <alignment horizontal="left" vertical="center"/>
    </xf>
    <xf numFmtId="5" fontId="4" fillId="0" borderId="2" xfId="1" applyNumberFormat="1" applyFont="1" applyBorder="1" applyAlignment="1" applyProtection="1">
      <alignment horizontal="right" vertical="center"/>
    </xf>
    <xf numFmtId="39" fontId="4" fillId="0" borderId="2" xfId="1" applyNumberFormat="1" applyFont="1" applyBorder="1" applyAlignment="1" applyProtection="1">
      <alignment horizontal="right" vertical="center"/>
    </xf>
    <xf numFmtId="0" fontId="15" fillId="3" borderId="2" xfId="5" applyFont="1" applyFill="1" applyBorder="1" applyAlignment="1">
      <alignment horizontal="center"/>
    </xf>
    <xf numFmtId="0" fontId="15" fillId="0" borderId="2" xfId="5" applyFont="1" applyBorder="1" applyAlignment="1">
      <alignment horizontal="center"/>
    </xf>
    <xf numFmtId="49" fontId="4" fillId="0" borderId="2" xfId="1" applyNumberFormat="1" applyFont="1" applyBorder="1" applyAlignment="1" applyProtection="1">
      <alignment horizontal="center" vertical="center"/>
    </xf>
    <xf numFmtId="0" fontId="2" fillId="0" borderId="2" xfId="6" applyBorder="1"/>
    <xf numFmtId="0" fontId="15" fillId="0" borderId="2" xfId="5" applyFont="1" applyBorder="1"/>
  </cellXfs>
  <cellStyles count="7">
    <cellStyle name="Excel Built-in Normal" xfId="5" xr:uid="{60E14A2D-9703-4F3C-9F9E-8CA8108E569F}"/>
    <cellStyle name="Normal 2" xfId="6" xr:uid="{14506054-C1C0-4777-9ACE-FBD2E0D9642D}"/>
    <cellStyle name="Normal 7 2" xfId="4" xr:uid="{A971F452-0F7D-448D-8EDC-EAA44893D7ED}"/>
    <cellStyle name="Normální" xfId="0" builtinId="0"/>
    <cellStyle name="Normální 10 2" xfId="3" xr:uid="{891AF901-FAA2-417C-89AC-E5341AA2AF22}"/>
    <cellStyle name="Normální 4" xfId="1" xr:uid="{F4AC37B9-7342-4140-B035-68E7614C400F}"/>
    <cellStyle name="normální_POL.XLS" xfId="2" xr:uid="{761D095E-540B-402C-A401-E4D43B658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  <row r="6"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D333B-2A7F-45CB-B046-18FE92399F22}">
  <dimension ref="A1:G69"/>
  <sheetViews>
    <sheetView tabSelected="1" zoomScaleNormal="100" workbookViewId="0">
      <selection activeCell="N35" sqref="N35"/>
    </sheetView>
  </sheetViews>
  <sheetFormatPr defaultColWidth="9.109375" defaultRowHeight="11.25" customHeight="1" x14ac:dyDescent="0.3"/>
  <cols>
    <col min="1" max="1" width="11.88671875" style="5" customWidth="1"/>
    <col min="2" max="2" width="92.33203125" style="4" customWidth="1"/>
    <col min="3" max="3" width="8.6640625" style="3" customWidth="1"/>
    <col min="4" max="4" width="4.5546875" style="1" bestFit="1" customWidth="1"/>
    <col min="5" max="5" width="13.6640625" style="2" customWidth="1"/>
    <col min="6" max="6" width="15.88671875" style="1" customWidth="1"/>
    <col min="7" max="7" width="16.21875" style="1" bestFit="1" customWidth="1"/>
    <col min="8" max="16384" width="9.109375" style="1"/>
  </cols>
  <sheetData>
    <row r="1" spans="1:7" ht="18" customHeight="1" x14ac:dyDescent="0.25">
      <c r="A1" s="60" t="s">
        <v>39</v>
      </c>
      <c r="B1" s="59"/>
      <c r="C1" s="59"/>
      <c r="D1" s="59"/>
      <c r="E1" s="40"/>
      <c r="F1" s="40"/>
    </row>
    <row r="2" spans="1:7" ht="13.2" x14ac:dyDescent="0.25">
      <c r="A2" s="60" t="s">
        <v>38</v>
      </c>
      <c r="B2" s="59"/>
      <c r="C2" s="59"/>
      <c r="D2" s="59"/>
      <c r="E2" s="40"/>
      <c r="F2" s="40"/>
    </row>
    <row r="3" spans="1:7" ht="13.2" x14ac:dyDescent="0.3">
      <c r="A3" s="58"/>
      <c r="B3" s="31"/>
      <c r="C3" s="21"/>
      <c r="D3" s="20"/>
      <c r="E3" s="55"/>
      <c r="F3" s="54"/>
    </row>
    <row r="4" spans="1:7" s="53" customFormat="1" ht="14.25" customHeight="1" x14ac:dyDescent="0.25">
      <c r="A4" s="57" t="s">
        <v>37</v>
      </c>
      <c r="B4" s="56" t="s">
        <v>36</v>
      </c>
      <c r="C4" s="21"/>
      <c r="D4" s="20"/>
      <c r="E4" s="55"/>
      <c r="F4" s="54"/>
    </row>
    <row r="5" spans="1:7" s="44" customFormat="1" ht="12.9" customHeight="1" x14ac:dyDescent="0.3">
      <c r="A5" s="23"/>
      <c r="B5" s="25"/>
      <c r="C5" s="21"/>
      <c r="D5" s="20"/>
      <c r="E5" s="52"/>
      <c r="F5" s="18"/>
    </row>
    <row r="6" spans="1:7" s="46" customFormat="1" ht="24.6" customHeight="1" x14ac:dyDescent="0.25">
      <c r="A6" s="49" t="s">
        <v>35</v>
      </c>
      <c r="B6" s="51" t="s">
        <v>34</v>
      </c>
      <c r="C6" s="50" t="s">
        <v>33</v>
      </c>
      <c r="D6" s="49" t="s">
        <v>32</v>
      </c>
      <c r="E6" s="48" t="s">
        <v>31</v>
      </c>
      <c r="F6" s="48" t="s">
        <v>30</v>
      </c>
      <c r="G6" s="47" t="s">
        <v>29</v>
      </c>
    </row>
    <row r="7" spans="1:7" s="44" customFormat="1" ht="12.75" customHeight="1" x14ac:dyDescent="0.3">
      <c r="A7" s="23"/>
      <c r="B7" s="25" t="s">
        <v>28</v>
      </c>
      <c r="C7" s="21"/>
      <c r="D7" s="20"/>
      <c r="E7" s="19"/>
      <c r="F7" s="18">
        <f>SUM(F8:F46)</f>
        <v>7546.4400000000023</v>
      </c>
      <c r="G7" s="45"/>
    </row>
    <row r="8" spans="1:7" s="32" customFormat="1" ht="15" customHeight="1" x14ac:dyDescent="0.2">
      <c r="A8" s="20"/>
      <c r="B8" s="30"/>
      <c r="C8" s="21"/>
      <c r="D8" s="20"/>
      <c r="E8" s="19"/>
      <c r="F8" s="27"/>
      <c r="G8" s="24"/>
    </row>
    <row r="9" spans="1:7" s="32" customFormat="1" ht="15" customHeight="1" x14ac:dyDescent="0.25">
      <c r="A9" s="20"/>
      <c r="B9" s="42" t="s">
        <v>27</v>
      </c>
      <c r="C9" s="41"/>
      <c r="D9" s="41"/>
      <c r="E9" s="40"/>
      <c r="F9" s="40"/>
      <c r="G9" s="24"/>
    </row>
    <row r="10" spans="1:7" s="32" customFormat="1" ht="15" customHeight="1" x14ac:dyDescent="0.2">
      <c r="A10" s="20"/>
      <c r="B10" s="30" t="s">
        <v>16</v>
      </c>
      <c r="C10" s="38">
        <v>6</v>
      </c>
      <c r="D10" s="37" t="s">
        <v>15</v>
      </c>
      <c r="E10" s="36">
        <v>35.312400000000004</v>
      </c>
      <c r="F10" s="35">
        <f>ROUND(C10*E10,2)</f>
        <v>211.87</v>
      </c>
      <c r="G10" s="24" t="s">
        <v>1</v>
      </c>
    </row>
    <row r="11" spans="1:7" s="32" customFormat="1" ht="15" customHeight="1" x14ac:dyDescent="0.2">
      <c r="A11" s="20"/>
      <c r="B11" s="34" t="s">
        <v>14</v>
      </c>
      <c r="C11" s="38">
        <v>2</v>
      </c>
      <c r="D11" s="37" t="s">
        <v>11</v>
      </c>
      <c r="E11" s="36">
        <v>407.92500000000001</v>
      </c>
      <c r="F11" s="35">
        <f>ROUND(C11*E11,2)</f>
        <v>815.85</v>
      </c>
      <c r="G11" s="24" t="s">
        <v>1</v>
      </c>
    </row>
    <row r="12" spans="1:7" s="32" customFormat="1" ht="15" customHeight="1" x14ac:dyDescent="0.2">
      <c r="A12" s="20"/>
      <c r="B12" s="34" t="s">
        <v>13</v>
      </c>
      <c r="C12" s="38">
        <v>2</v>
      </c>
      <c r="D12" s="37" t="s">
        <v>11</v>
      </c>
      <c r="E12" s="36">
        <v>66.896100000000004</v>
      </c>
      <c r="F12" s="35">
        <f>ROUND(C12*E12,2)</f>
        <v>133.79</v>
      </c>
      <c r="G12" s="24" t="s">
        <v>1</v>
      </c>
    </row>
    <row r="13" spans="1:7" s="32" customFormat="1" ht="15" customHeight="1" x14ac:dyDescent="0.25">
      <c r="A13" s="20"/>
      <c r="B13" s="39" t="s">
        <v>12</v>
      </c>
      <c r="C13" s="38">
        <v>2</v>
      </c>
      <c r="D13" s="37" t="s">
        <v>11</v>
      </c>
      <c r="E13" s="36">
        <v>58.676400000000001</v>
      </c>
      <c r="F13" s="35">
        <f>ROUND(C13*E13,2)</f>
        <v>117.35</v>
      </c>
      <c r="G13" s="24" t="s">
        <v>1</v>
      </c>
    </row>
    <row r="14" spans="1:7" s="32" customFormat="1" ht="15" customHeight="1" x14ac:dyDescent="0.25">
      <c r="A14" s="20"/>
      <c r="B14" s="41"/>
      <c r="C14" s="41"/>
      <c r="D14" s="41"/>
      <c r="E14" s="40"/>
      <c r="F14" s="40"/>
      <c r="G14" s="24"/>
    </row>
    <row r="15" spans="1:7" s="32" customFormat="1" ht="15" customHeight="1" x14ac:dyDescent="0.25">
      <c r="A15" s="20"/>
      <c r="B15" s="42" t="s">
        <v>26</v>
      </c>
      <c r="C15" s="41"/>
      <c r="D15" s="41"/>
      <c r="E15" s="40"/>
      <c r="F15" s="40"/>
      <c r="G15" s="33"/>
    </row>
    <row r="16" spans="1:7" s="32" customFormat="1" ht="13.2" x14ac:dyDescent="0.25">
      <c r="A16" s="20"/>
      <c r="B16" s="43" t="s">
        <v>21</v>
      </c>
      <c r="C16" s="38">
        <v>1</v>
      </c>
      <c r="D16" s="37" t="s">
        <v>11</v>
      </c>
      <c r="E16" s="36">
        <v>347.70060000000007</v>
      </c>
      <c r="F16" s="35">
        <f>ROUND(C16*E16,2)</f>
        <v>347.7</v>
      </c>
      <c r="G16" s="24" t="s">
        <v>1</v>
      </c>
    </row>
    <row r="17" spans="1:7" s="32" customFormat="1" ht="15" customHeight="1" x14ac:dyDescent="0.2">
      <c r="A17" s="20"/>
      <c r="B17" s="34" t="s">
        <v>13</v>
      </c>
      <c r="C17" s="38">
        <v>1</v>
      </c>
      <c r="D17" s="37" t="s">
        <v>11</v>
      </c>
      <c r="E17" s="36">
        <v>66.896100000000004</v>
      </c>
      <c r="F17" s="35">
        <f>ROUND(C17*E17,2)</f>
        <v>66.900000000000006</v>
      </c>
      <c r="G17" s="24" t="s">
        <v>1</v>
      </c>
    </row>
    <row r="18" spans="1:7" s="32" customFormat="1" ht="15" customHeight="1" x14ac:dyDescent="0.25">
      <c r="A18" s="20"/>
      <c r="B18" s="39" t="s">
        <v>12</v>
      </c>
      <c r="C18" s="38">
        <v>1</v>
      </c>
      <c r="D18" s="37" t="s">
        <v>11</v>
      </c>
      <c r="E18" s="36">
        <v>58.676400000000001</v>
      </c>
      <c r="F18" s="35">
        <f>ROUND(C18*E18,2)</f>
        <v>58.68</v>
      </c>
      <c r="G18" s="24" t="s">
        <v>1</v>
      </c>
    </row>
    <row r="19" spans="1:7" s="32" customFormat="1" ht="15" customHeight="1" x14ac:dyDescent="0.25">
      <c r="A19" s="20"/>
      <c r="B19" s="41"/>
      <c r="C19" s="41"/>
      <c r="D19" s="41"/>
      <c r="E19" s="40"/>
      <c r="F19" s="40"/>
      <c r="G19" s="33"/>
    </row>
    <row r="20" spans="1:7" s="32" customFormat="1" ht="15" customHeight="1" x14ac:dyDescent="0.25">
      <c r="A20" s="20"/>
      <c r="B20" s="42" t="s">
        <v>25</v>
      </c>
      <c r="C20" s="41"/>
      <c r="D20" s="41"/>
      <c r="E20" s="40"/>
      <c r="F20" s="40"/>
      <c r="G20" s="33"/>
    </row>
    <row r="21" spans="1:7" s="32" customFormat="1" ht="15" customHeight="1" x14ac:dyDescent="0.2">
      <c r="A21" s="20"/>
      <c r="B21" s="30" t="s">
        <v>24</v>
      </c>
      <c r="C21" s="38">
        <v>6</v>
      </c>
      <c r="D21" s="37" t="s">
        <v>15</v>
      </c>
      <c r="E21" s="36">
        <v>28.480050000000002</v>
      </c>
      <c r="F21" s="35">
        <f>ROUND(C21*E21,2)</f>
        <v>170.88</v>
      </c>
      <c r="G21" s="24" t="s">
        <v>1</v>
      </c>
    </row>
    <row r="22" spans="1:7" s="32" customFormat="1" ht="15" customHeight="1" x14ac:dyDescent="0.25">
      <c r="A22" s="20"/>
      <c r="B22" s="43" t="s">
        <v>22</v>
      </c>
      <c r="C22" s="38">
        <v>3</v>
      </c>
      <c r="D22" s="37" t="s">
        <v>11</v>
      </c>
      <c r="E22" s="36">
        <v>312.27120000000002</v>
      </c>
      <c r="F22" s="35">
        <f>ROUND(C22*E22,2)</f>
        <v>936.81</v>
      </c>
      <c r="G22" s="24" t="s">
        <v>1</v>
      </c>
    </row>
    <row r="23" spans="1:7" s="32" customFormat="1" ht="13.2" x14ac:dyDescent="0.2">
      <c r="A23" s="20"/>
      <c r="B23" s="34" t="s">
        <v>13</v>
      </c>
      <c r="C23" s="38">
        <v>3</v>
      </c>
      <c r="D23" s="37" t="s">
        <v>11</v>
      </c>
      <c r="E23" s="36">
        <v>66.896100000000004</v>
      </c>
      <c r="F23" s="35">
        <f>ROUND(C23*E23,2)</f>
        <v>200.69</v>
      </c>
      <c r="G23" s="24" t="s">
        <v>1</v>
      </c>
    </row>
    <row r="24" spans="1:7" s="32" customFormat="1" ht="15" customHeight="1" x14ac:dyDescent="0.25">
      <c r="A24" s="20"/>
      <c r="B24" s="39" t="s">
        <v>12</v>
      </c>
      <c r="C24" s="38">
        <v>3</v>
      </c>
      <c r="D24" s="37" t="s">
        <v>11</v>
      </c>
      <c r="E24" s="36">
        <v>58.676400000000001</v>
      </c>
      <c r="F24" s="35">
        <f>ROUND(C24*E24,2)</f>
        <v>176.03</v>
      </c>
      <c r="G24" s="24" t="s">
        <v>1</v>
      </c>
    </row>
    <row r="25" spans="1:7" s="32" customFormat="1" ht="15" customHeight="1" x14ac:dyDescent="0.25">
      <c r="A25" s="20"/>
      <c r="B25" s="41"/>
      <c r="C25" s="41"/>
      <c r="D25" s="41"/>
      <c r="E25" s="40"/>
      <c r="F25" s="40"/>
      <c r="G25" s="33"/>
    </row>
    <row r="26" spans="1:7" s="32" customFormat="1" ht="15" customHeight="1" x14ac:dyDescent="0.25">
      <c r="A26" s="20"/>
      <c r="B26" s="42" t="s">
        <v>23</v>
      </c>
      <c r="C26" s="41"/>
      <c r="D26" s="41"/>
      <c r="E26" s="40"/>
      <c r="F26" s="40"/>
      <c r="G26" s="33"/>
    </row>
    <row r="27" spans="1:7" s="32" customFormat="1" ht="15" customHeight="1" x14ac:dyDescent="0.25">
      <c r="A27" s="20"/>
      <c r="B27" s="39" t="s">
        <v>12</v>
      </c>
      <c r="C27" s="38">
        <v>6</v>
      </c>
      <c r="D27" s="37" t="s">
        <v>11</v>
      </c>
      <c r="E27" s="36">
        <v>58.676400000000001</v>
      </c>
      <c r="F27" s="35">
        <f>ROUND(C27*E27,2)</f>
        <v>352.06</v>
      </c>
      <c r="G27" s="24" t="s">
        <v>1</v>
      </c>
    </row>
    <row r="28" spans="1:7" s="32" customFormat="1" ht="15" customHeight="1" x14ac:dyDescent="0.2">
      <c r="A28" s="20"/>
      <c r="B28" s="34" t="s">
        <v>14</v>
      </c>
      <c r="C28" s="38">
        <v>4</v>
      </c>
      <c r="D28" s="37" t="s">
        <v>11</v>
      </c>
      <c r="E28" s="36">
        <v>407.92500000000001</v>
      </c>
      <c r="F28" s="35">
        <f>ROUND(C28*E28,2)</f>
        <v>1631.7</v>
      </c>
      <c r="G28" s="24" t="s">
        <v>1</v>
      </c>
    </row>
    <row r="29" spans="1:7" s="32" customFormat="1" ht="15" customHeight="1" x14ac:dyDescent="0.25">
      <c r="A29" s="20"/>
      <c r="B29" s="43" t="s">
        <v>22</v>
      </c>
      <c r="C29" s="38">
        <v>-1</v>
      </c>
      <c r="D29" s="37" t="s">
        <v>11</v>
      </c>
      <c r="E29" s="36">
        <v>312.27120000000002</v>
      </c>
      <c r="F29" s="35">
        <f>ROUND(C29*E29,2)</f>
        <v>-312.27</v>
      </c>
      <c r="G29" s="24" t="s">
        <v>1</v>
      </c>
    </row>
    <row r="30" spans="1:7" s="32" customFormat="1" ht="13.2" x14ac:dyDescent="0.25">
      <c r="A30" s="20"/>
      <c r="B30" s="43" t="s">
        <v>21</v>
      </c>
      <c r="C30" s="38">
        <v>-1</v>
      </c>
      <c r="D30" s="37" t="s">
        <v>11</v>
      </c>
      <c r="E30" s="36">
        <v>347.70060000000007</v>
      </c>
      <c r="F30" s="35">
        <f>ROUND(C30*E30,2)</f>
        <v>-347.7</v>
      </c>
      <c r="G30" s="24" t="s">
        <v>1</v>
      </c>
    </row>
    <row r="31" spans="1:7" s="32" customFormat="1" ht="15" customHeight="1" x14ac:dyDescent="0.25">
      <c r="A31" s="20"/>
      <c r="B31" s="43" t="s">
        <v>20</v>
      </c>
      <c r="C31" s="38">
        <v>2</v>
      </c>
      <c r="D31" s="37" t="s">
        <v>11</v>
      </c>
      <c r="E31" s="36">
        <v>318.86865</v>
      </c>
      <c r="F31" s="35">
        <f>ROUND(C31*E31,2)</f>
        <v>637.74</v>
      </c>
      <c r="G31" s="24" t="s">
        <v>1</v>
      </c>
    </row>
    <row r="32" spans="1:7" s="32" customFormat="1" ht="15" customHeight="1" x14ac:dyDescent="0.25">
      <c r="A32" s="20"/>
      <c r="B32" s="43" t="s">
        <v>19</v>
      </c>
      <c r="C32" s="38">
        <v>2</v>
      </c>
      <c r="D32" s="37" t="s">
        <v>11</v>
      </c>
      <c r="E32" s="36">
        <v>404.67195000000004</v>
      </c>
      <c r="F32" s="35">
        <f>ROUND(C32*E32,2)</f>
        <v>809.34</v>
      </c>
      <c r="G32" s="24" t="s">
        <v>1</v>
      </c>
    </row>
    <row r="33" spans="1:7" s="32" customFormat="1" ht="15" customHeight="1" x14ac:dyDescent="0.2">
      <c r="A33" s="20"/>
      <c r="B33" s="34" t="s">
        <v>13</v>
      </c>
      <c r="C33" s="38">
        <v>6</v>
      </c>
      <c r="D33" s="37" t="s">
        <v>11</v>
      </c>
      <c r="E33" s="36">
        <v>66.896100000000004</v>
      </c>
      <c r="F33" s="35">
        <f>ROUND(C33*E33,2)</f>
        <v>401.38</v>
      </c>
      <c r="G33" s="24" t="s">
        <v>1</v>
      </c>
    </row>
    <row r="34" spans="1:7" s="32" customFormat="1" ht="15" customHeight="1" x14ac:dyDescent="0.25">
      <c r="A34" s="20"/>
      <c r="C34" s="41"/>
      <c r="D34" s="41"/>
      <c r="E34" s="40"/>
      <c r="F34" s="40"/>
      <c r="G34" s="33"/>
    </row>
    <row r="35" spans="1:7" s="32" customFormat="1" ht="15" customHeight="1" x14ac:dyDescent="0.25">
      <c r="A35" s="20"/>
      <c r="B35" s="42" t="s">
        <v>18</v>
      </c>
      <c r="C35" s="41"/>
      <c r="D35" s="41"/>
      <c r="E35" s="40"/>
      <c r="F35" s="40"/>
      <c r="G35" s="33"/>
    </row>
    <row r="36" spans="1:7" s="32" customFormat="1" ht="15" customHeight="1" x14ac:dyDescent="0.2">
      <c r="A36" s="20"/>
      <c r="B36" s="30" t="s">
        <v>16</v>
      </c>
      <c r="C36" s="38">
        <v>1</v>
      </c>
      <c r="D36" s="37" t="s">
        <v>15</v>
      </c>
      <c r="E36" s="36">
        <v>35.312400000000004</v>
      </c>
      <c r="F36" s="35">
        <f>ROUND(C36*E36,2)</f>
        <v>35.31</v>
      </c>
      <c r="G36" s="24" t="s">
        <v>1</v>
      </c>
    </row>
    <row r="37" spans="1:7" s="32" customFormat="1" ht="15" customHeight="1" x14ac:dyDescent="0.2">
      <c r="A37" s="20"/>
      <c r="B37" s="34" t="s">
        <v>14</v>
      </c>
      <c r="C37" s="38">
        <v>1</v>
      </c>
      <c r="D37" s="37" t="s">
        <v>11</v>
      </c>
      <c r="E37" s="36">
        <v>407.92500000000001</v>
      </c>
      <c r="F37" s="35">
        <f>ROUND(C37*E37,2)</f>
        <v>407.93</v>
      </c>
      <c r="G37" s="24" t="s">
        <v>1</v>
      </c>
    </row>
    <row r="38" spans="1:7" s="32" customFormat="1" ht="15" customHeight="1" x14ac:dyDescent="0.2">
      <c r="A38" s="20"/>
      <c r="B38" s="34" t="s">
        <v>13</v>
      </c>
      <c r="C38" s="38">
        <v>1</v>
      </c>
      <c r="D38" s="37" t="s">
        <v>11</v>
      </c>
      <c r="E38" s="36">
        <v>66.896100000000004</v>
      </c>
      <c r="F38" s="35">
        <f>ROUND(C38*E38,2)</f>
        <v>66.900000000000006</v>
      </c>
      <c r="G38" s="24" t="s">
        <v>1</v>
      </c>
    </row>
    <row r="39" spans="1:7" s="32" customFormat="1" ht="13.2" x14ac:dyDescent="0.25">
      <c r="A39" s="20"/>
      <c r="B39" s="39" t="s">
        <v>12</v>
      </c>
      <c r="C39" s="38">
        <v>1</v>
      </c>
      <c r="D39" s="37" t="s">
        <v>11</v>
      </c>
      <c r="E39" s="36">
        <v>58.676400000000001</v>
      </c>
      <c r="F39" s="35">
        <f>ROUND(C39*E39,2)</f>
        <v>58.68</v>
      </c>
      <c r="G39" s="24" t="s">
        <v>1</v>
      </c>
    </row>
    <row r="40" spans="1:7" s="32" customFormat="1" ht="15" customHeight="1" x14ac:dyDescent="0.2">
      <c r="A40" s="20"/>
      <c r="B40" s="34"/>
      <c r="C40" s="38"/>
      <c r="D40" s="37"/>
      <c r="E40" s="36"/>
      <c r="F40" s="35"/>
      <c r="G40" s="33"/>
    </row>
    <row r="41" spans="1:7" s="32" customFormat="1" ht="15" customHeight="1" x14ac:dyDescent="0.25">
      <c r="A41" s="20"/>
      <c r="B41" s="42" t="s">
        <v>17</v>
      </c>
      <c r="C41" s="41"/>
      <c r="D41" s="41"/>
      <c r="E41" s="40"/>
      <c r="F41" s="40"/>
      <c r="G41" s="33"/>
    </row>
    <row r="42" spans="1:7" s="32" customFormat="1" ht="15" customHeight="1" x14ac:dyDescent="0.2">
      <c r="A42" s="20"/>
      <c r="B42" s="30" t="s">
        <v>16</v>
      </c>
      <c r="C42" s="38">
        <v>1</v>
      </c>
      <c r="D42" s="37" t="s">
        <v>15</v>
      </c>
      <c r="E42" s="36">
        <v>35.312400000000004</v>
      </c>
      <c r="F42" s="35">
        <f>ROUND(C42*E42,2)</f>
        <v>35.31</v>
      </c>
      <c r="G42" s="24" t="s">
        <v>1</v>
      </c>
    </row>
    <row r="43" spans="1:7" s="32" customFormat="1" ht="15" customHeight="1" x14ac:dyDescent="0.2">
      <c r="A43" s="20"/>
      <c r="B43" s="34" t="s">
        <v>14</v>
      </c>
      <c r="C43" s="38">
        <v>1</v>
      </c>
      <c r="D43" s="37" t="s">
        <v>11</v>
      </c>
      <c r="E43" s="36">
        <v>407.92500000000001</v>
      </c>
      <c r="F43" s="35">
        <f>ROUND(C43*E43,2)</f>
        <v>407.93</v>
      </c>
      <c r="G43" s="24" t="s">
        <v>1</v>
      </c>
    </row>
    <row r="44" spans="1:7" s="32" customFormat="1" ht="15" customHeight="1" x14ac:dyDescent="0.2">
      <c r="A44" s="20"/>
      <c r="B44" s="34" t="s">
        <v>13</v>
      </c>
      <c r="C44" s="38">
        <v>1</v>
      </c>
      <c r="D44" s="37" t="s">
        <v>11</v>
      </c>
      <c r="E44" s="36">
        <v>66.896100000000004</v>
      </c>
      <c r="F44" s="35">
        <f>ROUND(C44*E44,2)</f>
        <v>66.900000000000006</v>
      </c>
      <c r="G44" s="24" t="s">
        <v>1</v>
      </c>
    </row>
    <row r="45" spans="1:7" s="32" customFormat="1" ht="15" customHeight="1" x14ac:dyDescent="0.25">
      <c r="A45" s="20"/>
      <c r="B45" s="39" t="s">
        <v>12</v>
      </c>
      <c r="C45" s="38">
        <v>1</v>
      </c>
      <c r="D45" s="37" t="s">
        <v>11</v>
      </c>
      <c r="E45" s="36">
        <v>58.676400000000001</v>
      </c>
      <c r="F45" s="35">
        <f>ROUND(C45*E45,2)</f>
        <v>58.68</v>
      </c>
      <c r="G45" s="24" t="s">
        <v>1</v>
      </c>
    </row>
    <row r="46" spans="1:7" s="32" customFormat="1" ht="13.2" x14ac:dyDescent="0.2">
      <c r="A46" s="20"/>
      <c r="B46" s="34"/>
      <c r="C46" s="21"/>
      <c r="D46" s="20"/>
      <c r="E46" s="19"/>
      <c r="F46" s="27"/>
      <c r="G46" s="33"/>
    </row>
    <row r="47" spans="1:7" ht="15" customHeight="1" x14ac:dyDescent="0.3">
      <c r="A47" s="29"/>
      <c r="B47" s="31"/>
      <c r="C47" s="21"/>
      <c r="D47" s="20"/>
      <c r="E47" s="19"/>
      <c r="F47" s="27"/>
      <c r="G47" s="26"/>
    </row>
    <row r="48" spans="1:7" ht="15" customHeight="1" x14ac:dyDescent="0.3">
      <c r="A48" s="23"/>
      <c r="B48" s="22" t="s">
        <v>10</v>
      </c>
      <c r="C48" s="21"/>
      <c r="D48" s="20"/>
      <c r="E48" s="19"/>
      <c r="F48" s="18">
        <f>SUM(F49:F51)</f>
        <v>75.459999999999994</v>
      </c>
      <c r="G48" s="26"/>
    </row>
    <row r="49" spans="1:7" ht="15" customHeight="1" x14ac:dyDescent="0.2">
      <c r="A49" s="29"/>
      <c r="B49" s="30" t="s">
        <v>9</v>
      </c>
      <c r="C49" s="21">
        <v>1</v>
      </c>
      <c r="D49" s="20" t="s">
        <v>6</v>
      </c>
      <c r="E49" s="19">
        <f>SUM(F8:F45)*0.005</f>
        <v>37.732200000000013</v>
      </c>
      <c r="F49" s="27">
        <f>ROUND(C49*E49,2)</f>
        <v>37.729999999999997</v>
      </c>
      <c r="G49" s="24" t="s">
        <v>1</v>
      </c>
    </row>
    <row r="50" spans="1:7" ht="15" customHeight="1" x14ac:dyDescent="0.2">
      <c r="A50" s="29"/>
      <c r="B50" s="30" t="s">
        <v>8</v>
      </c>
      <c r="C50" s="21">
        <v>1</v>
      </c>
      <c r="D50" s="20" t="s">
        <v>6</v>
      </c>
      <c r="E50" s="19">
        <v>0</v>
      </c>
      <c r="F50" s="27">
        <f>ROUND(C50*E50,2)</f>
        <v>0</v>
      </c>
      <c r="G50" s="24" t="s">
        <v>1</v>
      </c>
    </row>
    <row r="51" spans="1:7" ht="15" customHeight="1" x14ac:dyDescent="0.2">
      <c r="A51" s="29"/>
      <c r="B51" s="30" t="s">
        <v>7</v>
      </c>
      <c r="C51" s="21">
        <v>1</v>
      </c>
      <c r="D51" s="20" t="s">
        <v>6</v>
      </c>
      <c r="E51" s="19">
        <f>SUM(F8:F45)*0.005</f>
        <v>37.732200000000013</v>
      </c>
      <c r="F51" s="27">
        <f>ROUND(C51*E51,2)</f>
        <v>37.729999999999997</v>
      </c>
      <c r="G51" s="24" t="s">
        <v>1</v>
      </c>
    </row>
    <row r="52" spans="1:7" ht="15" customHeight="1" x14ac:dyDescent="0.3">
      <c r="A52" s="29"/>
      <c r="B52" s="28"/>
      <c r="C52" s="21"/>
      <c r="D52" s="20"/>
      <c r="E52" s="19"/>
      <c r="F52" s="27"/>
      <c r="G52" s="26"/>
    </row>
    <row r="53" spans="1:7" ht="15" customHeight="1" x14ac:dyDescent="0.3">
      <c r="A53" s="23"/>
      <c r="B53" s="25" t="s">
        <v>5</v>
      </c>
      <c r="C53" s="21">
        <v>1</v>
      </c>
      <c r="D53" s="20" t="s">
        <v>2</v>
      </c>
      <c r="E53" s="19">
        <v>811.61249552921845</v>
      </c>
      <c r="F53" s="18">
        <f>ROUND(C53*E53,2)</f>
        <v>811.61</v>
      </c>
      <c r="G53" s="24" t="s">
        <v>1</v>
      </c>
    </row>
    <row r="54" spans="1:7" ht="15" customHeight="1" x14ac:dyDescent="0.3">
      <c r="A54" s="23"/>
      <c r="B54" s="22" t="s">
        <v>4</v>
      </c>
      <c r="C54" s="21">
        <v>1</v>
      </c>
      <c r="D54" s="20" t="s">
        <v>2</v>
      </c>
      <c r="E54" s="19">
        <v>464.06142536167857</v>
      </c>
      <c r="F54" s="18">
        <f>ROUND(C54*E54,2)</f>
        <v>464.06</v>
      </c>
      <c r="G54" s="24" t="s">
        <v>1</v>
      </c>
    </row>
    <row r="55" spans="1:7" ht="15" customHeight="1" x14ac:dyDescent="0.3">
      <c r="A55" s="23"/>
      <c r="B55" s="22" t="s">
        <v>3</v>
      </c>
      <c r="C55" s="21">
        <v>1</v>
      </c>
      <c r="D55" s="20" t="s">
        <v>2</v>
      </c>
      <c r="E55" s="19">
        <v>128.05445000000006</v>
      </c>
      <c r="F55" s="18">
        <f>ROUND(C55*E55,2)</f>
        <v>128.05000000000001</v>
      </c>
      <c r="G55" s="17" t="s">
        <v>1</v>
      </c>
    </row>
    <row r="56" spans="1:7" ht="15" customHeight="1" x14ac:dyDescent="0.3">
      <c r="A56" s="16"/>
      <c r="B56" s="15"/>
      <c r="C56" s="14"/>
      <c r="D56" s="12"/>
      <c r="E56" s="13"/>
      <c r="F56" s="12"/>
    </row>
    <row r="57" spans="1:7" ht="15" customHeight="1" x14ac:dyDescent="0.3"/>
    <row r="58" spans="1:7" ht="15" customHeight="1" x14ac:dyDescent="0.3">
      <c r="E58" s="11" t="s">
        <v>0</v>
      </c>
      <c r="F58" s="10">
        <f>F55+F54+F53+F48+F7</f>
        <v>9025.6200000000026</v>
      </c>
    </row>
    <row r="59" spans="1:7" ht="15" customHeight="1" x14ac:dyDescent="0.3"/>
    <row r="60" spans="1:7" ht="15" customHeight="1" x14ac:dyDescent="0.3">
      <c r="F60" s="9"/>
    </row>
    <row r="61" spans="1:7" ht="11.25" customHeight="1" x14ac:dyDescent="0.3">
      <c r="E61" s="8"/>
      <c r="F61" s="7"/>
    </row>
    <row r="69" spans="5:5" ht="11.25" customHeight="1" x14ac:dyDescent="0.3">
      <c r="E69" s="6"/>
    </row>
  </sheetData>
  <mergeCells count="2">
    <mergeCell ref="A1:D1"/>
    <mergeCell ref="A2:D2"/>
  </mergeCells>
  <printOptions horizontalCentered="1"/>
  <pageMargins left="0.59055118110236227" right="0.59055118110236227" top="0.59055118110236227" bottom="0.59055118110236227" header="0" footer="0"/>
  <pageSetup paperSize="9" scale="61" fitToHeight="999" orientation="landscape" horizontalDpi="4294967294" r:id="rId1"/>
  <headerFooter alignWithMargins="0">
    <oddHeader>&amp;L&amp;F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DED448-22AE-4E00-BB4D-4220D026AADE}"/>
</file>

<file path=customXml/itemProps2.xml><?xml version="1.0" encoding="utf-8"?>
<ds:datastoreItem xmlns:ds="http://schemas.openxmlformats.org/officeDocument/2006/customXml" ds:itemID="{624EBB51-070F-4581-B6F6-6A371332FA6F}"/>
</file>

<file path=customXml/itemProps3.xml><?xml version="1.0" encoding="utf-8"?>
<ds:datastoreItem xmlns:ds="http://schemas.openxmlformats.org/officeDocument/2006/customXml" ds:itemID="{AAF2EF09-7AAC-4EFF-A1EE-F1817DBF1D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SIL - 5.NP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 Zelenkov</dc:creator>
  <cp:lastModifiedBy>Maxim Zelenkov</cp:lastModifiedBy>
  <dcterms:created xsi:type="dcterms:W3CDTF">2024-08-14T09:19:53Z</dcterms:created>
  <dcterms:modified xsi:type="dcterms:W3CDTF">2024-08-14T09:20:15Z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